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15" activeTab="0"/>
  </bookViews>
  <sheets>
    <sheet name="計算" sheetId="1" r:id="rId1"/>
    <sheet name="temp" sheetId="2" state="hidden" r:id="rId2"/>
  </sheets>
  <externalReferences>
    <externalReference r:id="rId5"/>
  </externalReferences>
  <definedNames>
    <definedName name="kikyaku">#REF!</definedName>
    <definedName name="_xlnm.Print_Area" localSheetId="0">'計算'!$B$2:$G$56</definedName>
    <definedName name="計算表" localSheetId="0">'計算'!$K$13</definedName>
    <definedName name="計算表">#REF!</definedName>
    <definedName name="計算平均" localSheetId="0">'計算'!$P$13</definedName>
    <definedName name="計算平均">#REF!</definedName>
    <definedName name="検量表" localSheetId="0">'計算'!$K$5</definedName>
    <definedName name="検量表">#REF!</definedName>
    <definedName name="検量表Last" localSheetId="0">'計算'!$Q$8</definedName>
  </definedNames>
  <calcPr fullCalcOnLoad="1"/>
</workbook>
</file>

<file path=xl/comments1.xml><?xml version="1.0" encoding="utf-8"?>
<comments xmlns="http://schemas.openxmlformats.org/spreadsheetml/2006/main">
  <authors>
    <author>新井</author>
    <author>関東化学株式会社</author>
  </authors>
  <commentList>
    <comment ref="C4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0">
      <text>
        <r>
          <rPr>
            <sz val="9"/>
            <rFont val="ＭＳ Ｐゴシック"/>
            <family val="3"/>
          </rPr>
          <t>測定データを入力してください。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5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27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28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B34" authorId="1">
      <text>
        <r>
          <rPr>
            <sz val="9"/>
            <rFont val="ＭＳ Ｐゴシック"/>
            <family val="3"/>
          </rPr>
          <t>この欄は「記録用」です。
合成標準不確かさの計算には用いられません。
合成標準不確かさの計算は「不確かさ計算」欄の「上位標準物質の不確かさ」の数値を利用しています。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1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F41" authorId="0">
      <text>
        <r>
          <rPr>
            <b/>
            <sz val="9"/>
            <rFont val="ＭＳ Ｐゴシック"/>
            <family val="3"/>
          </rPr>
          <t>マクロが計算します</t>
        </r>
        <r>
          <rPr>
            <sz val="9"/>
            <rFont val="ＭＳ Ｐゴシック"/>
            <family val="3"/>
          </rPr>
          <t xml:space="preserve">
</t>
        </r>
      </text>
    </comment>
    <comment ref="C47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9"/>
            <rFont val="ＭＳ Ｐゴシック"/>
            <family val="3"/>
          </rPr>
          <t>ﾏｸﾛが計算し、
結果を書き込みます。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9" authorId="0">
      <text>
        <r>
          <rPr>
            <b/>
            <sz val="9"/>
            <rFont val="ＭＳ Ｐゴシック"/>
            <family val="3"/>
          </rPr>
          <t xml:space="preserve">ﾃﾞｰﾀを入力してください。
（ﾂｰﾙﾊﾞｰの「上位標準物質の不確かさ入力」ﾎﾞﾀﾝからも入力できます。）
ｾﾙへ直接入力する場合は、標準物質の不確かさの大きさを包含係数(通常 ２）で割り、その値を表示値に対する相対値（％）にしてから入力します。
</t>
        </r>
      </text>
    </comment>
    <comment ref="C50" authorId="0">
      <text>
        <r>
          <rPr>
            <b/>
            <sz val="9"/>
            <rFont val="ＭＳ Ｐゴシック"/>
            <family val="3"/>
          </rPr>
          <t>試料調製などによる成分を考慮する必要がある場合に入力します。
別途実験を行ない、分散分析結果より誤差の推定値を濃度（活性値）に対する相対値（％）として入力します。</t>
        </r>
      </text>
    </comment>
    <comment ref="C51" authorId="0">
      <text>
        <r>
          <rPr>
            <b/>
            <sz val="9"/>
            <rFont val="ＭＳ Ｐゴシック"/>
            <family val="3"/>
          </rPr>
          <t>試料調製などによる成分を考慮する必要がある場合に入力します。
別途実験を行ない、分散分析結果より誤差の推定値を濃度（活性値）に対する相対値（％）として入力します。</t>
        </r>
      </text>
    </comment>
    <comment ref="K3" authorId="1">
      <text>
        <r>
          <rPr>
            <sz val="9"/>
            <rFont val="ＭＳ Ｐゴシック"/>
            <family val="3"/>
          </rPr>
          <t>標準物質測定データを入力してください。</t>
        </r>
      </text>
    </comment>
  </commentList>
</comments>
</file>

<file path=xl/sharedStrings.xml><?xml version="1.0" encoding="utf-8"?>
<sst xmlns="http://schemas.openxmlformats.org/spreadsheetml/2006/main" count="79" uniqueCount="73">
  <si>
    <t>測定回数</t>
  </si>
  <si>
    <t>ﾊﾞｲｱﾙ数 (q)</t>
  </si>
  <si>
    <t>繰り返し測定 (n)</t>
  </si>
  <si>
    <t>繰り返し測定   n</t>
  </si>
  <si>
    <t>二段枝分かれ分散分析結果</t>
  </si>
  <si>
    <t>総平均 XB</t>
  </si>
  <si>
    <t>要因</t>
  </si>
  <si>
    <t>変  動</t>
  </si>
  <si>
    <t>自由度</t>
  </si>
  <si>
    <t>不偏分散</t>
  </si>
  <si>
    <t>F値</t>
  </si>
  <si>
    <t>P</t>
  </si>
  <si>
    <t>合計</t>
  </si>
  <si>
    <t>一元配置分散分析結果</t>
  </si>
  <si>
    <t>（検定の結果により、実施しない場合がある）</t>
  </si>
  <si>
    <t>不確かさの計算</t>
  </si>
  <si>
    <t>不確かさの成分</t>
  </si>
  <si>
    <t>相対値（％）</t>
  </si>
  <si>
    <t>測定条件によるAﾀｲﾌﾟ不確かさ総平均に対する相対値(%)</t>
  </si>
  <si>
    <t>ﾊﾞｲｱﾙ間変動 (％)</t>
  </si>
  <si>
    <t>上位標準物質の
標準不確かさ(％)</t>
  </si>
  <si>
    <t>その他の不確かさ成分(％)①
（例：融解温度）</t>
  </si>
  <si>
    <t>その他の不確かさ成分(％)②
（例：融解後時間）</t>
  </si>
  <si>
    <t>不確かさ計算結果</t>
  </si>
  <si>
    <t>％</t>
  </si>
  <si>
    <t>濃度換算</t>
  </si>
  <si>
    <t>合成標準不確かさ</t>
  </si>
  <si>
    <t>平均</t>
  </si>
  <si>
    <t>Grubbs棄却検定</t>
  </si>
  <si>
    <t>拡張不確かさ (包含係数：k=2)</t>
  </si>
  <si>
    <t>測定日</t>
  </si>
  <si>
    <t>項目</t>
  </si>
  <si>
    <t>機種</t>
  </si>
  <si>
    <t>標準物質</t>
  </si>
  <si>
    <t>名称</t>
  </si>
  <si>
    <t>認証値（表示値）</t>
  </si>
  <si>
    <t>不確かさ</t>
  </si>
  <si>
    <t>SD</t>
  </si>
  <si>
    <t>標準の数と繰り返し測定回数</t>
  </si>
  <si>
    <t>標準物質</t>
  </si>
  <si>
    <t>表示値</t>
  </si>
  <si>
    <t>繰り返し測定 (n)</t>
  </si>
  <si>
    <t>Std-2</t>
  </si>
  <si>
    <t>個数(m)</t>
  </si>
  <si>
    <t>標準物質測定結果</t>
  </si>
  <si>
    <t>(m) 標準の数（盲検含む）</t>
  </si>
  <si>
    <t>(n) 繰り返し測定</t>
  </si>
  <si>
    <t>日数 (p)</t>
  </si>
  <si>
    <t>総平均</t>
  </si>
  <si>
    <t>ロット</t>
  </si>
  <si>
    <t>1/√(η)</t>
  </si>
  <si>
    <t>日間変動</t>
  </si>
  <si>
    <t>ﾊﾞｲｱﾙ間変動</t>
  </si>
  <si>
    <t>日内変動</t>
  </si>
  <si>
    <t>キャリブレータ不確かさ計算 (初回のみ校正実施）</t>
  </si>
  <si>
    <t>校正による不確かさの計算</t>
  </si>
  <si>
    <t>校正による不確かさ</t>
  </si>
  <si>
    <t>純日間SDの推定値</t>
  </si>
  <si>
    <t>純ﾊﾞｲｱﾙ間SDの推定値</t>
  </si>
  <si>
    <t>測定試料</t>
  </si>
  <si>
    <r>
      <t>u</t>
    </r>
    <r>
      <rPr>
        <sz val="10"/>
        <rFont val="Century"/>
        <family val="1"/>
      </rPr>
      <t xml:space="preserve"> </t>
    </r>
    <r>
      <rPr>
        <vertAlign val="subscript"/>
        <sz val="10"/>
        <rFont val="Century"/>
        <family val="1"/>
      </rPr>
      <t>A</t>
    </r>
  </si>
  <si>
    <r>
      <t>u</t>
    </r>
    <r>
      <rPr>
        <sz val="10"/>
        <rFont val="Century"/>
        <family val="1"/>
      </rPr>
      <t xml:space="preserve"> </t>
    </r>
    <r>
      <rPr>
        <vertAlign val="subscript"/>
        <sz val="10"/>
        <rFont val="Century"/>
        <family val="1"/>
      </rPr>
      <t>B</t>
    </r>
  </si>
  <si>
    <r>
      <t>u</t>
    </r>
    <r>
      <rPr>
        <sz val="10"/>
        <rFont val="Century"/>
        <family val="1"/>
      </rPr>
      <t xml:space="preserve"> </t>
    </r>
    <r>
      <rPr>
        <vertAlign val="subscript"/>
        <sz val="10"/>
        <rFont val="Century"/>
        <family val="1"/>
      </rPr>
      <t>E</t>
    </r>
  </si>
  <si>
    <r>
      <t xml:space="preserve">u </t>
    </r>
    <r>
      <rPr>
        <vertAlign val="subscript"/>
        <sz val="10"/>
        <rFont val="Century"/>
        <family val="1"/>
      </rPr>
      <t>CAL</t>
    </r>
  </si>
  <si>
    <t>Std-1(0)</t>
  </si>
  <si>
    <t>計算未実行</t>
  </si>
  <si>
    <t>日</t>
  </si>
  <si>
    <t>ﾊﾞｲｱﾙ</t>
  </si>
  <si>
    <t>表1</t>
  </si>
  <si>
    <t>データ入力表</t>
  </si>
  <si>
    <t>p</t>
  </si>
  <si>
    <t>q</t>
  </si>
  <si>
    <t>日内SDの推定値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</si>
</sst>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_ "/>
    <numFmt numFmtId="179" formatCode="0.000_ "/>
    <numFmt numFmtId="180" formatCode="0.00000_ "/>
    <numFmt numFmtId="181" formatCode="0.000000_ "/>
    <numFmt numFmtId="182" formatCode="0_ "/>
    <numFmt numFmtId="183" formatCode="0.0000000_ "/>
    <numFmt numFmtId="184" formatCode="0.00000000_ "/>
    <numFmt numFmtId="185" formatCode="0.000000000000000_ "/>
    <numFmt numFmtId="186" formatCode="0.00000000000000_ "/>
    <numFmt numFmtId="187" formatCode="0.0000000000000000_ "/>
    <numFmt numFmtId="188" formatCode="0.00000000000000000_ "/>
    <numFmt numFmtId="189" formatCode="0.000000000000000000_ "/>
    <numFmt numFmtId="190" formatCode="0.0000000000000000000_ "/>
    <numFmt numFmtId="191" formatCode="0.00000000000000000000_ "/>
    <numFmt numFmtId="192" formatCode="0.000000000000000000000_ "/>
    <numFmt numFmtId="193" formatCode="0.0000000000000000000000_ "/>
    <numFmt numFmtId="194" formatCode="0.00000000000000000000000_ "/>
    <numFmt numFmtId="195" formatCode="0.000000000000000000000000_ "/>
    <numFmt numFmtId="196" formatCode="0.0000000000000000000000000_ "/>
    <numFmt numFmtId="197" formatCode="0.00000000000000000000000000_ "/>
    <numFmt numFmtId="198" formatCode="0.000000000000000000000000000_ "/>
    <numFmt numFmtId="199" formatCode="0.0000000000000000000000000000_ "/>
    <numFmt numFmtId="200" formatCode="0.00000000000000000000000000000_ "/>
    <numFmt numFmtId="201" formatCode="0.000000000000000000000000000000_ "/>
    <numFmt numFmtId="202" formatCode="0.0000000000000000000000000000000_ "/>
    <numFmt numFmtId="203" formatCode="0.0000000000000_ "/>
    <numFmt numFmtId="204" formatCode="0.000000000000_ "/>
    <numFmt numFmtId="205" formatCode="0.00000000000_ "/>
    <numFmt numFmtId="206" formatCode="0.0000000000_ "/>
    <numFmt numFmtId="207" formatCode="0.000000000_ "/>
    <numFmt numFmtId="208" formatCode="0.000"/>
    <numFmt numFmtId="209" formatCode="0.0"/>
    <numFmt numFmtId="210" formatCode="0.0000"/>
    <numFmt numFmtId="211" formatCode="0.00000"/>
    <numFmt numFmtId="212" formatCode="0.000000"/>
    <numFmt numFmtId="213" formatCode="0.00_);[Red]\(0.00\)"/>
    <numFmt numFmtId="214" formatCode="0.000_);[Red]\(0.000\)"/>
    <numFmt numFmtId="215" formatCode="0.0000_);[Red]\(0.0000\)"/>
    <numFmt numFmtId="216" formatCode="0.00000_);[Red]\(0.00000\)"/>
    <numFmt numFmtId="217" formatCode="0.000000000000000_);[Red]\(0.000000000000000\)"/>
    <numFmt numFmtId="218" formatCode="0.0000000000000000_);[Red]\(0.0000000000000000\)"/>
    <numFmt numFmtId="219" formatCode="0.00000000000000000_);[Red]\(0.00000000000000000\)"/>
    <numFmt numFmtId="220" formatCode="0.00000000000000_);[Red]\(0.00000000000000\)"/>
    <numFmt numFmtId="221" formatCode="0.0000000000000_);[Red]\(0.0000000000000\)"/>
    <numFmt numFmtId="222" formatCode="0.000000000000_);[Red]\(0.000000000000\)"/>
    <numFmt numFmtId="223" formatCode="0.000000000000000000_);[Red]\(0.000000000000000000\)"/>
    <numFmt numFmtId="224" formatCode="0.0000000000000000000_);[Red]\(0.0000000000000000000\)"/>
    <numFmt numFmtId="225" formatCode="0.00000000000_);[Red]\(0.00000000000\)"/>
    <numFmt numFmtId="226" formatCode="0.0000000000_);[Red]\(0.0000000000\)"/>
    <numFmt numFmtId="227" formatCode="0.000000000_);[Red]\(0.000000000\)"/>
    <numFmt numFmtId="228" formatCode="0.00000000_);[Red]\(0.00000000\)"/>
    <numFmt numFmtId="229" formatCode="0.0000000_);[Red]\(0.0000000\)"/>
    <numFmt numFmtId="230" formatCode="0.000000_);[Red]\(0.0000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i/>
      <sz val="10"/>
      <name val="Century"/>
      <family val="1"/>
    </font>
    <font>
      <vertAlign val="subscript"/>
      <sz val="10"/>
      <name val="Century"/>
      <family val="1"/>
    </font>
    <font>
      <sz val="10"/>
      <name val="Century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dashed"/>
    </border>
    <border diagonalUp="1">
      <left style="thin"/>
      <right style="medium"/>
      <top style="thin"/>
      <bottom style="medium"/>
      <diagonal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208" fontId="0" fillId="2" borderId="9" xfId="0" applyNumberForma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08" fontId="3" fillId="2" borderId="0" xfId="0" applyNumberFormat="1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08" fontId="3" fillId="2" borderId="11" xfId="0" applyNumberFormat="1" applyFont="1" applyFill="1" applyBorder="1" applyAlignment="1">
      <alignment horizontal="center" vertical="center"/>
    </xf>
    <xf numFmtId="208" fontId="3" fillId="2" borderId="11" xfId="0" applyNumberFormat="1" applyFont="1" applyFill="1" applyBorder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vertical="center"/>
    </xf>
    <xf numFmtId="179" fontId="4" fillId="2" borderId="12" xfId="0" applyNumberFormat="1" applyFont="1" applyFill="1" applyBorder="1" applyAlignment="1">
      <alignment horizontal="center" vertical="center"/>
    </xf>
    <xf numFmtId="179" fontId="4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 quotePrefix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/>
    </xf>
    <xf numFmtId="213" fontId="0" fillId="2" borderId="0" xfId="0" applyNumberFormat="1" applyFill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/>
    </xf>
    <xf numFmtId="216" fontId="0" fillId="2" borderId="0" xfId="0" applyNumberFormat="1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208" fontId="3" fillId="2" borderId="21" xfId="0" applyNumberFormat="1" applyFont="1" applyFill="1" applyBorder="1" applyAlignment="1">
      <alignment horizontal="center" vertical="center"/>
    </xf>
    <xf numFmtId="208" fontId="0" fillId="2" borderId="22" xfId="0" applyNumberForma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08" fontId="3" fillId="2" borderId="20" xfId="0" applyNumberFormat="1" applyFont="1" applyFill="1" applyBorder="1" applyAlignment="1">
      <alignment horizontal="center" vertical="center"/>
    </xf>
    <xf numFmtId="208" fontId="7" fillId="2" borderId="17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79" fontId="0" fillId="2" borderId="24" xfId="0" applyNumberFormat="1" applyFill="1" applyBorder="1" applyAlignment="1">
      <alignment horizontal="center" vertical="center"/>
    </xf>
    <xf numFmtId="179" fontId="0" fillId="2" borderId="2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79" fontId="0" fillId="2" borderId="27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189" fontId="0" fillId="2" borderId="0" xfId="0" applyNumberFormat="1" applyFill="1" applyAlignment="1">
      <alignment vertical="center"/>
    </xf>
    <xf numFmtId="208" fontId="4" fillId="2" borderId="12" xfId="0" applyNumberFormat="1" applyFont="1" applyFill="1" applyBorder="1" applyAlignment="1">
      <alignment horizontal="center" vertical="center"/>
    </xf>
    <xf numFmtId="208" fontId="4" fillId="2" borderId="35" xfId="0" applyNumberFormat="1" applyFont="1" applyFill="1" applyBorder="1" applyAlignment="1">
      <alignment horizontal="center" vertical="center"/>
    </xf>
    <xf numFmtId="208" fontId="4" fillId="2" borderId="13" xfId="0" applyNumberFormat="1" applyFont="1" applyFill="1" applyBorder="1" applyAlignment="1">
      <alignment horizontal="center" vertical="center"/>
    </xf>
    <xf numFmtId="179" fontId="3" fillId="2" borderId="17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9" fontId="0" fillId="2" borderId="49" xfId="0" applyNumberFormat="1" applyFill="1" applyBorder="1" applyAlignment="1">
      <alignment horizontal="center" vertical="center"/>
    </xf>
    <xf numFmtId="179" fontId="0" fillId="2" borderId="5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0" fillId="2" borderId="21" xfId="0" applyNumberFormat="1" applyFill="1" applyBorder="1" applyAlignment="1">
      <alignment horizontal="center" vertical="center"/>
    </xf>
    <xf numFmtId="179" fontId="0" fillId="2" borderId="26" xfId="0" applyNumberForma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0" xfId="0" applyFill="1" applyBorder="1" applyAlignment="1">
      <alignment vertical="center"/>
    </xf>
    <xf numFmtId="0" fontId="3" fillId="2" borderId="52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center" vertical="center"/>
    </xf>
    <xf numFmtId="0" fontId="3" fillId="2" borderId="54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9" fontId="3" fillId="2" borderId="58" xfId="0" applyNumberFormat="1" applyFont="1" applyFill="1" applyBorder="1" applyAlignment="1">
      <alignment horizontal="center" vertical="center"/>
    </xf>
    <xf numFmtId="179" fontId="3" fillId="2" borderId="9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62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9.125" style="2" customWidth="1"/>
    <col min="2" max="2" width="20.125" style="2" customWidth="1"/>
    <col min="3" max="3" width="11.625" style="2" customWidth="1"/>
    <col min="4" max="4" width="12.125" style="2" customWidth="1"/>
    <col min="5" max="5" width="9.125" style="2" customWidth="1"/>
    <col min="6" max="6" width="12.25390625" style="2" customWidth="1"/>
    <col min="7" max="7" width="11.00390625" style="2" customWidth="1"/>
    <col min="8" max="9" width="9.125" style="2" customWidth="1"/>
    <col min="10" max="10" width="9.00390625" style="2" customWidth="1"/>
    <col min="11" max="11" width="8.375" style="15" customWidth="1"/>
    <col min="12" max="12" width="8.00390625" style="15" customWidth="1"/>
    <col min="13" max="17" width="7.25390625" style="2" customWidth="1"/>
    <col min="18" max="18" width="2.625" style="2" customWidth="1"/>
    <col min="19" max="20" width="7.25390625" style="2" customWidth="1"/>
    <col min="21" max="24" width="4.625" style="2" customWidth="1"/>
    <col min="25" max="25" width="2.625" style="2" customWidth="1"/>
    <col min="26" max="36" width="7.25390625" style="2" customWidth="1"/>
    <col min="37" max="16384" width="9.00390625" style="15" customWidth="1"/>
  </cols>
  <sheetData>
    <row r="1" spans="1:12" ht="13.5">
      <c r="A1" s="1"/>
      <c r="J1" s="63"/>
      <c r="K1" s="64"/>
      <c r="L1" s="63"/>
    </row>
    <row r="2" spans="2:32" ht="14.25">
      <c r="B2" s="4" t="s">
        <v>54</v>
      </c>
      <c r="F2" s="110" t="s">
        <v>65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12" ht="14.25" thickBot="1">
      <c r="B3" s="5" t="s">
        <v>0</v>
      </c>
      <c r="C3" s="5"/>
      <c r="D3" s="5"/>
      <c r="E3" s="5"/>
      <c r="H3" s="5"/>
      <c r="K3" s="2" t="s">
        <v>44</v>
      </c>
      <c r="L3" s="2"/>
    </row>
    <row r="4" spans="2:12" ht="14.25" thickBot="1">
      <c r="B4" s="6" t="s">
        <v>47</v>
      </c>
      <c r="C4" s="7">
        <v>15</v>
      </c>
      <c r="E4" s="91" t="s">
        <v>30</v>
      </c>
      <c r="F4" s="125"/>
      <c r="G4" s="126"/>
      <c r="H4" s="5"/>
      <c r="K4" s="2"/>
      <c r="L4" s="2"/>
    </row>
    <row r="5" spans="2:17" ht="15" customHeight="1">
      <c r="B5" s="8" t="s">
        <v>1</v>
      </c>
      <c r="C5" s="9">
        <v>2</v>
      </c>
      <c r="E5" s="109" t="s">
        <v>31</v>
      </c>
      <c r="F5" s="127"/>
      <c r="G5" s="128"/>
      <c r="K5" s="91" t="s">
        <v>39</v>
      </c>
      <c r="L5" s="85" t="s">
        <v>40</v>
      </c>
      <c r="M5" s="87" t="s">
        <v>41</v>
      </c>
      <c r="N5" s="88"/>
      <c r="O5" s="88"/>
      <c r="P5" s="88"/>
      <c r="Q5" s="89"/>
    </row>
    <row r="6" spans="2:17" ht="15" customHeight="1" thickBot="1">
      <c r="B6" s="10" t="s">
        <v>2</v>
      </c>
      <c r="C6" s="11">
        <v>3</v>
      </c>
      <c r="E6" s="109" t="s">
        <v>59</v>
      </c>
      <c r="F6" s="127"/>
      <c r="G6" s="128"/>
      <c r="K6" s="92" t="s">
        <v>43</v>
      </c>
      <c r="L6" s="93"/>
      <c r="M6" s="97">
        <v>1</v>
      </c>
      <c r="N6" s="98">
        <v>2</v>
      </c>
      <c r="O6" s="98">
        <v>3</v>
      </c>
      <c r="P6" s="98">
        <v>4</v>
      </c>
      <c r="Q6" s="99">
        <v>5</v>
      </c>
    </row>
    <row r="7" spans="3:17" ht="14.25" thickBot="1">
      <c r="C7" s="12"/>
      <c r="E7" s="92" t="s">
        <v>32</v>
      </c>
      <c r="F7" s="129"/>
      <c r="G7" s="130"/>
      <c r="K7" s="94" t="s">
        <v>64</v>
      </c>
      <c r="L7" s="7"/>
      <c r="M7" s="100"/>
      <c r="N7" s="101"/>
      <c r="O7" s="101"/>
      <c r="P7" s="101"/>
      <c r="Q7" s="102"/>
    </row>
    <row r="8" spans="2:17" ht="15" thickBot="1">
      <c r="B8" s="4" t="s">
        <v>4</v>
      </c>
      <c r="K8" s="95" t="s">
        <v>42</v>
      </c>
      <c r="L8" s="96"/>
      <c r="M8" s="97"/>
      <c r="N8" s="98"/>
      <c r="O8" s="98"/>
      <c r="P8" s="98"/>
      <c r="Q8" s="99"/>
    </row>
    <row r="9" spans="11:12" ht="14.25" thickBot="1">
      <c r="K9" s="2"/>
      <c r="L9" s="2"/>
    </row>
    <row r="10" spans="2:12" ht="14.25" thickBot="1">
      <c r="B10" s="14" t="s">
        <v>5</v>
      </c>
      <c r="C10" s="16"/>
      <c r="K10" s="2" t="s">
        <v>68</v>
      </c>
      <c r="L10" s="2"/>
    </row>
    <row r="11" spans="11:12" ht="14.25" thickBot="1">
      <c r="K11" s="2" t="s">
        <v>69</v>
      </c>
      <c r="L11" s="2"/>
    </row>
    <row r="12" spans="2:12" ht="14.25" thickBot="1"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K12" s="2"/>
      <c r="L12" s="2"/>
    </row>
    <row r="13" spans="2:17" ht="14.25" thickBot="1">
      <c r="B13" s="18" t="s">
        <v>51</v>
      </c>
      <c r="C13" s="19"/>
      <c r="D13" s="18"/>
      <c r="E13" s="19"/>
      <c r="F13" s="19"/>
      <c r="G13" s="19"/>
      <c r="K13" s="90" t="s">
        <v>66</v>
      </c>
      <c r="L13" s="90" t="s">
        <v>67</v>
      </c>
      <c r="M13" s="54" t="s">
        <v>3</v>
      </c>
      <c r="N13" s="111"/>
      <c r="O13" s="53"/>
      <c r="P13" s="123" t="s">
        <v>27</v>
      </c>
      <c r="Q13" s="123" t="s">
        <v>37</v>
      </c>
    </row>
    <row r="14" spans="2:17" ht="14.25" thickBot="1">
      <c r="B14" s="18" t="s">
        <v>52</v>
      </c>
      <c r="C14" s="19"/>
      <c r="D14" s="18"/>
      <c r="E14" s="19"/>
      <c r="F14" s="19"/>
      <c r="G14" s="19"/>
      <c r="H14" s="5"/>
      <c r="K14" s="13" t="s">
        <v>70</v>
      </c>
      <c r="L14" s="13" t="s">
        <v>71</v>
      </c>
      <c r="M14" s="70">
        <v>1</v>
      </c>
      <c r="N14" s="112">
        <v>2</v>
      </c>
      <c r="O14" s="71">
        <v>3</v>
      </c>
      <c r="P14" s="124"/>
      <c r="Q14" s="124"/>
    </row>
    <row r="15" spans="2:17" ht="14.25" thickBot="1">
      <c r="B15" s="20" t="s">
        <v>53</v>
      </c>
      <c r="C15" s="21"/>
      <c r="D15" s="20"/>
      <c r="E15" s="21"/>
      <c r="F15" s="22"/>
      <c r="G15" s="22"/>
      <c r="K15" s="31">
        <v>1</v>
      </c>
      <c r="L15" s="68">
        <v>1</v>
      </c>
      <c r="M15" s="72"/>
      <c r="N15" s="113"/>
      <c r="O15" s="73"/>
      <c r="P15" s="123">
        <f>IF(ISERROR(AVERAGE(M15:O16)),"",AVERAGE(M15:O16))</f>
      </c>
      <c r="Q15" s="123">
        <f>IF(ISERROR(STDEV(M15:O16)),"",STDEV(M15:O16))</f>
      </c>
    </row>
    <row r="16" spans="2:17" ht="14.25" thickBot="1">
      <c r="B16" s="18" t="s">
        <v>12</v>
      </c>
      <c r="C16" s="19"/>
      <c r="D16" s="23"/>
      <c r="K16" s="30">
        <v>1</v>
      </c>
      <c r="L16" s="69">
        <v>2</v>
      </c>
      <c r="M16" s="74"/>
      <c r="N16" s="114"/>
      <c r="O16" s="75"/>
      <c r="P16" s="124"/>
      <c r="Q16" s="124"/>
    </row>
    <row r="17" spans="2:17" ht="15" customHeight="1" thickBot="1">
      <c r="B17" s="5"/>
      <c r="C17" s="5"/>
      <c r="D17" s="5"/>
      <c r="K17" s="31">
        <v>2</v>
      </c>
      <c r="L17" s="68">
        <v>3</v>
      </c>
      <c r="M17" s="72"/>
      <c r="N17" s="113"/>
      <c r="O17" s="73"/>
      <c r="P17" s="123">
        <f>IF(ISERROR(AVERAGE(M17:O18)),"",AVERAGE(M17:O18))</f>
      </c>
      <c r="Q17" s="123">
        <f>IF(ISERROR(STDEV(M17:O18)),"",STDEV(M17:O18))</f>
      </c>
    </row>
    <row r="18" spans="2:17" ht="15" customHeight="1" thickBot="1">
      <c r="B18" s="25" t="s">
        <v>57</v>
      </c>
      <c r="C18" s="117" t="s">
        <v>60</v>
      </c>
      <c r="D18" s="77"/>
      <c r="K18" s="30">
        <v>2</v>
      </c>
      <c r="L18" s="69">
        <v>4</v>
      </c>
      <c r="M18" s="74"/>
      <c r="N18" s="114"/>
      <c r="O18" s="75"/>
      <c r="P18" s="124"/>
      <c r="Q18" s="124"/>
    </row>
    <row r="19" spans="2:17" ht="15" customHeight="1">
      <c r="B19" s="116" t="s">
        <v>58</v>
      </c>
      <c r="C19" s="118" t="s">
        <v>61</v>
      </c>
      <c r="D19" s="78"/>
      <c r="K19" s="31">
        <v>3</v>
      </c>
      <c r="L19" s="68">
        <v>5</v>
      </c>
      <c r="M19" s="72"/>
      <c r="N19" s="113"/>
      <c r="O19" s="73"/>
      <c r="P19" s="123">
        <f>IF(ISERROR(AVERAGE(M19:O20)),"",AVERAGE(M19:O20))</f>
      </c>
      <c r="Q19" s="123">
        <f>IF(ISERROR(STDEV(M19:O20)),"",STDEV(M19:O20))</f>
      </c>
    </row>
    <row r="20" spans="2:17" ht="15" customHeight="1" thickBot="1">
      <c r="B20" s="26" t="s">
        <v>72</v>
      </c>
      <c r="C20" s="119" t="s">
        <v>62</v>
      </c>
      <c r="D20" s="79"/>
      <c r="K20" s="30">
        <v>3</v>
      </c>
      <c r="L20" s="69">
        <v>6</v>
      </c>
      <c r="M20" s="74"/>
      <c r="N20" s="114"/>
      <c r="O20" s="75"/>
      <c r="P20" s="124"/>
      <c r="Q20" s="124"/>
    </row>
    <row r="21" spans="2:17" ht="15" customHeight="1">
      <c r="B21" s="5"/>
      <c r="C21" s="5"/>
      <c r="D21" s="5"/>
      <c r="K21" s="31">
        <v>4</v>
      </c>
      <c r="L21" s="68">
        <v>7</v>
      </c>
      <c r="M21" s="72"/>
      <c r="N21" s="113"/>
      <c r="O21" s="73"/>
      <c r="P21" s="123">
        <f>IF(ISERROR(AVERAGE(M21:O22)),"",AVERAGE(M21:O22))</f>
      </c>
      <c r="Q21" s="123">
        <f>IF(ISERROR(STDEV(M21:O22)),"",STDEV(M21:O22))</f>
      </c>
    </row>
    <row r="22" spans="2:17" ht="14.25" thickBot="1">
      <c r="B22" s="5"/>
      <c r="C22" s="5"/>
      <c r="D22" s="67"/>
      <c r="K22" s="30">
        <v>4</v>
      </c>
      <c r="L22" s="69">
        <v>8</v>
      </c>
      <c r="M22" s="74"/>
      <c r="N22" s="114"/>
      <c r="O22" s="75"/>
      <c r="P22" s="124"/>
      <c r="Q22" s="124"/>
    </row>
    <row r="23" spans="2:17" ht="14.25">
      <c r="B23" s="4" t="s">
        <v>13</v>
      </c>
      <c r="D23" s="5"/>
      <c r="K23" s="31">
        <v>5</v>
      </c>
      <c r="L23" s="68">
        <v>9</v>
      </c>
      <c r="M23" s="72"/>
      <c r="N23" s="113"/>
      <c r="O23" s="73"/>
      <c r="P23" s="123">
        <f>IF(ISERROR(AVERAGE(M23:O24)),"",AVERAGE(M23:O24))</f>
      </c>
      <c r="Q23" s="123">
        <f>IF(ISERROR(STDEV(M23:O24)),"",STDEV(M23:O24))</f>
      </c>
    </row>
    <row r="24" spans="2:17" ht="14.25" thickBot="1">
      <c r="B24" s="2" t="s">
        <v>14</v>
      </c>
      <c r="D24" s="5"/>
      <c r="K24" s="30">
        <v>5</v>
      </c>
      <c r="L24" s="69">
        <v>10</v>
      </c>
      <c r="M24" s="74"/>
      <c r="N24" s="114"/>
      <c r="O24" s="75"/>
      <c r="P24" s="124"/>
      <c r="Q24" s="124"/>
    </row>
    <row r="25" spans="2:17" ht="14.25" thickBot="1">
      <c r="B25" s="12"/>
      <c r="H25" s="27"/>
      <c r="K25" s="31">
        <v>6</v>
      </c>
      <c r="L25" s="68">
        <v>11</v>
      </c>
      <c r="M25" s="72"/>
      <c r="N25" s="113"/>
      <c r="O25" s="73"/>
      <c r="P25" s="123">
        <f>IF(ISERROR(AVERAGE(M25:O26)),"",AVERAGE(M25:O26))</f>
      </c>
      <c r="Q25" s="123">
        <f>IF(ISERROR(STDEV(M25:O26)),"",STDEV(M25:O26))</f>
      </c>
    </row>
    <row r="26" spans="2:17" ht="14.25" thickBot="1">
      <c r="B26" s="17" t="s">
        <v>6</v>
      </c>
      <c r="C26" s="17" t="s">
        <v>7</v>
      </c>
      <c r="D26" s="17" t="s">
        <v>8</v>
      </c>
      <c r="E26" s="17" t="s">
        <v>9</v>
      </c>
      <c r="F26" s="17" t="s">
        <v>10</v>
      </c>
      <c r="G26" s="17" t="s">
        <v>11</v>
      </c>
      <c r="K26" s="30">
        <v>6</v>
      </c>
      <c r="L26" s="69">
        <v>12</v>
      </c>
      <c r="M26" s="74"/>
      <c r="N26" s="114"/>
      <c r="O26" s="75"/>
      <c r="P26" s="124"/>
      <c r="Q26" s="124"/>
    </row>
    <row r="27" spans="2:17" ht="13.5">
      <c r="B27" s="18"/>
      <c r="C27" s="19"/>
      <c r="D27" s="18"/>
      <c r="E27" s="19"/>
      <c r="F27" s="19"/>
      <c r="G27" s="19"/>
      <c r="K27" s="31">
        <v>7</v>
      </c>
      <c r="L27" s="68">
        <v>13</v>
      </c>
      <c r="M27" s="72"/>
      <c r="N27" s="113"/>
      <c r="O27" s="73"/>
      <c r="P27" s="123">
        <f>IF(ISERROR(AVERAGE(M27:O28)),"",AVERAGE(M27:O28))</f>
      </c>
      <c r="Q27" s="123">
        <f>IF(ISERROR(STDEV(M27:O28)),"",STDEV(M27:O28))</f>
      </c>
    </row>
    <row r="28" spans="2:17" ht="14.25" thickBot="1">
      <c r="B28" s="20"/>
      <c r="C28" s="21"/>
      <c r="D28" s="20"/>
      <c r="E28" s="21"/>
      <c r="F28" s="22"/>
      <c r="G28" s="22"/>
      <c r="K28" s="30">
        <v>7</v>
      </c>
      <c r="L28" s="69">
        <v>14</v>
      </c>
      <c r="M28" s="74"/>
      <c r="N28" s="114"/>
      <c r="O28" s="75"/>
      <c r="P28" s="124"/>
      <c r="Q28" s="124"/>
    </row>
    <row r="29" spans="2:38" ht="13.5">
      <c r="B29" s="18"/>
      <c r="C29" s="19"/>
      <c r="D29" s="23"/>
      <c r="K29" s="31">
        <v>8</v>
      </c>
      <c r="L29" s="68">
        <v>15</v>
      </c>
      <c r="M29" s="72"/>
      <c r="N29" s="113"/>
      <c r="O29" s="73"/>
      <c r="P29" s="123">
        <f>IF(ISERROR(AVERAGE(M29:O30)),"",AVERAGE(M29:O30))</f>
      </c>
      <c r="Q29" s="123">
        <f>IF(ISERROR(STDEV(M29:O30)),"",STDEV(M29:O30))</f>
      </c>
      <c r="AK29" s="2"/>
      <c r="AL29" s="2"/>
    </row>
    <row r="30" spans="11:17" ht="14.25" thickBot="1">
      <c r="K30" s="30">
        <v>8</v>
      </c>
      <c r="L30" s="69">
        <v>16</v>
      </c>
      <c r="M30" s="74"/>
      <c r="N30" s="114"/>
      <c r="O30" s="75"/>
      <c r="P30" s="124"/>
      <c r="Q30" s="124"/>
    </row>
    <row r="31" spans="2:17" ht="13.5">
      <c r="B31" s="25"/>
      <c r="C31" s="117"/>
      <c r="D31" s="28"/>
      <c r="F31" s="76"/>
      <c r="K31" s="31">
        <v>9</v>
      </c>
      <c r="L31" s="68">
        <v>17</v>
      </c>
      <c r="M31" s="72"/>
      <c r="N31" s="113"/>
      <c r="O31" s="73"/>
      <c r="P31" s="123">
        <f>IF(ISERROR(AVERAGE(M31:O32)),"",AVERAGE(M31:O32))</f>
      </c>
      <c r="Q31" s="123">
        <f>IF(ISERROR(STDEV(M31:O32)),"",STDEV(M31:O32))</f>
      </c>
    </row>
    <row r="32" spans="2:17" ht="14.25" thickBot="1">
      <c r="B32" s="26"/>
      <c r="C32" s="119"/>
      <c r="D32" s="29"/>
      <c r="F32" s="76"/>
      <c r="K32" s="30">
        <v>9</v>
      </c>
      <c r="L32" s="69">
        <v>18</v>
      </c>
      <c r="M32" s="74"/>
      <c r="N32" s="114"/>
      <c r="O32" s="75"/>
      <c r="P32" s="124"/>
      <c r="Q32" s="124"/>
    </row>
    <row r="33" spans="11:17" ht="13.5">
      <c r="K33" s="31">
        <v>10</v>
      </c>
      <c r="L33" s="68">
        <v>19</v>
      </c>
      <c r="M33" s="72"/>
      <c r="N33" s="113"/>
      <c r="O33" s="73"/>
      <c r="P33" s="123">
        <f>IF(ISERROR(AVERAGE(M33:O34)),"",AVERAGE(M33:O34))</f>
      </c>
      <c r="Q33" s="123">
        <f>IF(ISERROR(STDEV(M33:O34)),"",STDEV(M33:O34))</f>
      </c>
    </row>
    <row r="34" spans="2:17" ht="14.25" thickBot="1">
      <c r="B34" s="65" t="s">
        <v>33</v>
      </c>
      <c r="K34" s="30">
        <v>10</v>
      </c>
      <c r="L34" s="69">
        <v>20</v>
      </c>
      <c r="M34" s="74"/>
      <c r="N34" s="114"/>
      <c r="O34" s="75"/>
      <c r="P34" s="124"/>
      <c r="Q34" s="124"/>
    </row>
    <row r="35" spans="2:17" ht="14.25" thickBot="1">
      <c r="B35" s="14" t="s">
        <v>34</v>
      </c>
      <c r="C35" s="66" t="s">
        <v>49</v>
      </c>
      <c r="D35" s="14" t="s">
        <v>35</v>
      </c>
      <c r="E35" s="121" t="s">
        <v>36</v>
      </c>
      <c r="F35" s="122"/>
      <c r="K35" s="31">
        <v>11</v>
      </c>
      <c r="L35" s="68">
        <v>21</v>
      </c>
      <c r="M35" s="72"/>
      <c r="N35" s="113"/>
      <c r="O35" s="73"/>
      <c r="P35" s="123">
        <f>IF(ISERROR(AVERAGE(M35:O36)),"",AVERAGE(M35:O36))</f>
      </c>
      <c r="Q35" s="123">
        <f>IF(ISERROR(STDEV(M35:O36)),"",STDEV(M35:O36))</f>
      </c>
    </row>
    <row r="36" spans="2:17" ht="14.25" thickBot="1">
      <c r="B36" s="81"/>
      <c r="C36" s="82"/>
      <c r="D36" s="81"/>
      <c r="E36" s="83"/>
      <c r="F36" s="84"/>
      <c r="K36" s="30">
        <v>11</v>
      </c>
      <c r="L36" s="69">
        <v>22</v>
      </c>
      <c r="M36" s="74"/>
      <c r="N36" s="114"/>
      <c r="O36" s="75"/>
      <c r="P36" s="124"/>
      <c r="Q36" s="124"/>
    </row>
    <row r="37" spans="11:17" ht="13.5">
      <c r="K37" s="31">
        <v>12</v>
      </c>
      <c r="L37" s="68">
        <v>23</v>
      </c>
      <c r="M37" s="72"/>
      <c r="N37" s="113"/>
      <c r="O37" s="73"/>
      <c r="P37" s="123">
        <f>IF(ISERROR(AVERAGE(M37:O38)),"",AVERAGE(M37:O38))</f>
      </c>
      <c r="Q37" s="123">
        <f>IF(ISERROR(STDEV(M37:O38)),"",STDEV(M37:O38))</f>
      </c>
    </row>
    <row r="38" spans="2:17" ht="15" thickBot="1">
      <c r="B38" s="4" t="s">
        <v>55</v>
      </c>
      <c r="C38" s="115"/>
      <c r="D38" s="115"/>
      <c r="E38" s="115"/>
      <c r="K38" s="30">
        <v>12</v>
      </c>
      <c r="L38" s="69">
        <v>24</v>
      </c>
      <c r="M38" s="74"/>
      <c r="N38" s="114"/>
      <c r="O38" s="75"/>
      <c r="P38" s="124"/>
      <c r="Q38" s="124"/>
    </row>
    <row r="39" spans="2:17" ht="15" customHeight="1" thickBot="1">
      <c r="B39" s="115" t="s">
        <v>38</v>
      </c>
      <c r="C39" s="115"/>
      <c r="D39" s="115"/>
      <c r="E39" s="65" t="s">
        <v>56</v>
      </c>
      <c r="K39" s="31">
        <v>13</v>
      </c>
      <c r="L39" s="68">
        <v>25</v>
      </c>
      <c r="M39" s="72"/>
      <c r="N39" s="113"/>
      <c r="O39" s="73"/>
      <c r="P39" s="123">
        <f>IF(ISERROR(AVERAGE(M39:O40)),"",AVERAGE(M39:O40))</f>
      </c>
      <c r="Q39" s="123">
        <f>IF(ISERROR(STDEV(M39:O40)),"",STDEV(M39:O40))</f>
      </c>
    </row>
    <row r="40" spans="2:17" ht="17.25" customHeight="1" thickBot="1">
      <c r="B40" s="6" t="s">
        <v>45</v>
      </c>
      <c r="C40" s="85">
        <v>2</v>
      </c>
      <c r="E40" s="86"/>
      <c r="F40" s="35" t="s">
        <v>50</v>
      </c>
      <c r="K40" s="30">
        <v>13</v>
      </c>
      <c r="L40" s="69">
        <v>26</v>
      </c>
      <c r="M40" s="74"/>
      <c r="N40" s="114"/>
      <c r="O40" s="75"/>
      <c r="P40" s="124"/>
      <c r="Q40" s="124"/>
    </row>
    <row r="41" spans="2:17" ht="17.25" customHeight="1" thickBot="1">
      <c r="B41" s="10" t="s">
        <v>46</v>
      </c>
      <c r="C41" s="11">
        <v>5</v>
      </c>
      <c r="E41" s="120" t="s">
        <v>63</v>
      </c>
      <c r="F41" s="80"/>
      <c r="K41" s="31">
        <v>14</v>
      </c>
      <c r="L41" s="68">
        <v>27</v>
      </c>
      <c r="M41" s="72"/>
      <c r="N41" s="113"/>
      <c r="O41" s="73"/>
      <c r="P41" s="123">
        <f>IF(ISERROR(AVERAGE(M41:O42)),"",AVERAGE(M41:O42))</f>
      </c>
      <c r="Q41" s="123">
        <f>IF(ISERROR(STDEV(M41:O42)),"",STDEV(M41:O42))</f>
      </c>
    </row>
    <row r="42" spans="3:17" ht="14.25" thickBot="1">
      <c r="C42" s="32"/>
      <c r="F42" s="33"/>
      <c r="K42" s="30">
        <v>14</v>
      </c>
      <c r="L42" s="69">
        <v>28</v>
      </c>
      <c r="M42" s="74"/>
      <c r="N42" s="114"/>
      <c r="O42" s="75"/>
      <c r="P42" s="124"/>
      <c r="Q42" s="124"/>
    </row>
    <row r="43" spans="2:17" ht="16.5" customHeight="1">
      <c r="B43" s="4" t="s">
        <v>15</v>
      </c>
      <c r="K43" s="31">
        <v>15</v>
      </c>
      <c r="L43" s="68">
        <v>29</v>
      </c>
      <c r="M43" s="72"/>
      <c r="N43" s="113"/>
      <c r="O43" s="73"/>
      <c r="P43" s="123">
        <f>IF(ISERROR(AVERAGE(M43:O44)),"",AVERAGE(M43:O44))</f>
      </c>
      <c r="Q43" s="123">
        <f>IF(ISERROR(STDEV(M43:O44)),"",STDEV(M43:O44))</f>
      </c>
    </row>
    <row r="44" spans="2:17" ht="12" customHeight="1" thickBot="1">
      <c r="B44" s="32"/>
      <c r="K44" s="30">
        <v>15</v>
      </c>
      <c r="L44" s="69">
        <v>30</v>
      </c>
      <c r="M44" s="74"/>
      <c r="N44" s="114"/>
      <c r="O44" s="75"/>
      <c r="P44" s="124"/>
      <c r="Q44" s="124"/>
    </row>
    <row r="45" spans="2:17" ht="12" customHeight="1" thickBot="1">
      <c r="B45" s="32"/>
      <c r="K45" s="2"/>
      <c r="L45" s="2"/>
      <c r="O45" s="35" t="s">
        <v>48</v>
      </c>
      <c r="P45" s="80">
        <f>IF(ISERROR(AVERAGE(M15:O44)),"",AVERAGE(M15:O44))</f>
      </c>
      <c r="Q45" s="80">
        <f>IF(ISERROR(AVERAGE(Q15:Q44)),"",AVERAGE(Q15:Q44))</f>
      </c>
    </row>
    <row r="46" spans="2:12" ht="14.25" customHeight="1" thickBot="1">
      <c r="B46" s="34" t="s">
        <v>16</v>
      </c>
      <c r="C46" s="35" t="s">
        <v>17</v>
      </c>
      <c r="I46" s="18"/>
      <c r="K46" s="2"/>
      <c r="L46" s="2"/>
    </row>
    <row r="47" spans="2:12" ht="21.75" customHeight="1">
      <c r="B47" s="36" t="s">
        <v>18</v>
      </c>
      <c r="C47" s="37"/>
      <c r="E47" s="38"/>
      <c r="K47" s="2"/>
      <c r="L47" s="2"/>
    </row>
    <row r="48" spans="2:12" ht="21.75" customHeight="1" thickBot="1">
      <c r="B48" s="39" t="s">
        <v>19</v>
      </c>
      <c r="C48" s="40"/>
      <c r="E48" s="38"/>
      <c r="F48" s="24"/>
      <c r="K48" s="2"/>
      <c r="L48" s="2"/>
    </row>
    <row r="49" spans="2:12" ht="21.75" customHeight="1" thickBot="1">
      <c r="B49" s="36" t="s">
        <v>20</v>
      </c>
      <c r="C49" s="41"/>
      <c r="E49" s="38"/>
      <c r="F49" s="24"/>
      <c r="K49" s="2"/>
      <c r="L49" s="2"/>
    </row>
    <row r="50" spans="2:12" ht="21.75" customHeight="1">
      <c r="B50" s="36" t="s">
        <v>21</v>
      </c>
      <c r="C50" s="41"/>
      <c r="E50" s="38"/>
      <c r="F50" s="42"/>
      <c r="K50" s="2"/>
      <c r="L50" s="2"/>
    </row>
    <row r="51" spans="2:12" ht="21.75" customHeight="1" thickBot="1">
      <c r="B51" s="39" t="s">
        <v>22</v>
      </c>
      <c r="C51" s="43"/>
      <c r="E51" s="38"/>
      <c r="F51" s="24"/>
      <c r="K51" s="2"/>
      <c r="L51" s="2"/>
    </row>
    <row r="52" spans="5:12" ht="17.25" customHeight="1">
      <c r="E52" s="44"/>
      <c r="F52" s="24"/>
      <c r="K52" s="2"/>
      <c r="L52" s="2"/>
    </row>
    <row r="53" spans="2:12" ht="17.25" customHeight="1" thickBot="1">
      <c r="B53" s="45" t="s">
        <v>23</v>
      </c>
      <c r="K53" s="2"/>
      <c r="L53" s="2"/>
    </row>
    <row r="54" spans="2:12" ht="14.25" thickBot="1">
      <c r="B54" s="46"/>
      <c r="C54" s="46" t="s">
        <v>24</v>
      </c>
      <c r="D54" s="35" t="s">
        <v>25</v>
      </c>
      <c r="K54" s="2"/>
      <c r="L54" s="2"/>
    </row>
    <row r="55" spans="2:12" ht="14.25" thickBot="1">
      <c r="B55" s="47" t="s">
        <v>26</v>
      </c>
      <c r="C55" s="48">
        <f>SQRT(SUMSQ(C47:C51))</f>
        <v>0</v>
      </c>
      <c r="D55" s="49">
        <f>C55*C10/100</f>
        <v>0</v>
      </c>
      <c r="K55" s="2"/>
      <c r="L55" s="2"/>
    </row>
    <row r="56" spans="2:12" ht="14.25" thickBot="1">
      <c r="B56" s="50" t="s">
        <v>29</v>
      </c>
      <c r="C56" s="51">
        <f>C55*2</f>
        <v>0</v>
      </c>
      <c r="D56" s="52">
        <f>C56*C10/100</f>
        <v>0</v>
      </c>
      <c r="K56" s="2"/>
      <c r="L56" s="2"/>
    </row>
    <row r="57" spans="11:12" ht="13.5">
      <c r="K57" s="2"/>
      <c r="L57" s="2"/>
    </row>
    <row r="58" spans="11:12" ht="13.5">
      <c r="K58" s="2"/>
      <c r="L58" s="2"/>
    </row>
    <row r="59" spans="11:12" ht="13.5">
      <c r="K59" s="2"/>
      <c r="L59" s="2"/>
    </row>
    <row r="60" spans="6:12" ht="13.5">
      <c r="F60" s="5"/>
      <c r="G60" s="5"/>
      <c r="K60" s="2"/>
      <c r="L60" s="2"/>
    </row>
    <row r="61" spans="11:12" ht="13.5">
      <c r="K61" s="2"/>
      <c r="L61" s="2"/>
    </row>
    <row r="62" spans="11:12" ht="13.5">
      <c r="K62" s="2"/>
      <c r="L62" s="2"/>
    </row>
  </sheetData>
  <mergeCells count="37">
    <mergeCell ref="Q41:Q42"/>
    <mergeCell ref="Q43:Q44"/>
    <mergeCell ref="P41:P42"/>
    <mergeCell ref="P43:P44"/>
    <mergeCell ref="Q25:Q26"/>
    <mergeCell ref="Q27:Q28"/>
    <mergeCell ref="Q29:Q30"/>
    <mergeCell ref="Q31:Q32"/>
    <mergeCell ref="P37:P38"/>
    <mergeCell ref="P39:P40"/>
    <mergeCell ref="Q33:Q34"/>
    <mergeCell ref="Q35:Q36"/>
    <mergeCell ref="Q37:Q38"/>
    <mergeCell ref="Q39:Q40"/>
    <mergeCell ref="Q21:Q22"/>
    <mergeCell ref="Q23:Q24"/>
    <mergeCell ref="Q13:Q14"/>
    <mergeCell ref="Q15:Q16"/>
    <mergeCell ref="Q17:Q18"/>
    <mergeCell ref="Q19:Q20"/>
    <mergeCell ref="P15:P16"/>
    <mergeCell ref="P17:P18"/>
    <mergeCell ref="F4:G4"/>
    <mergeCell ref="F5:G5"/>
    <mergeCell ref="F7:G7"/>
    <mergeCell ref="P13:P14"/>
    <mergeCell ref="F6:G6"/>
    <mergeCell ref="E35:F35"/>
    <mergeCell ref="P23:P24"/>
    <mergeCell ref="P19:P20"/>
    <mergeCell ref="P21:P22"/>
    <mergeCell ref="P25:P26"/>
    <mergeCell ref="P27:P28"/>
    <mergeCell ref="P29:P30"/>
    <mergeCell ref="P31:P32"/>
    <mergeCell ref="P33:P34"/>
    <mergeCell ref="P35:P36"/>
  </mergeCells>
  <printOptions/>
  <pageMargins left="0.75" right="0.75" top="0.4" bottom="0.38" header="0.42" footer="0.38"/>
  <pageSetup fitToHeight="1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3:E100"/>
  <sheetViews>
    <sheetView workbookViewId="0" topLeftCell="A1">
      <selection activeCell="J28" sqref="J28"/>
    </sheetView>
  </sheetViews>
  <sheetFormatPr defaultColWidth="9.00390625" defaultRowHeight="13.5"/>
  <sheetData>
    <row r="3" spans="3:5" ht="13.5">
      <c r="C3" s="2" t="s">
        <v>28</v>
      </c>
      <c r="D3" s="2"/>
      <c r="E3" s="2"/>
    </row>
    <row r="4" spans="3:5" ht="13.5">
      <c r="C4" s="2"/>
      <c r="D4" s="2"/>
      <c r="E4" s="2"/>
    </row>
    <row r="5" spans="3:5" ht="14.25" thickBot="1">
      <c r="C5" s="2"/>
      <c r="D5" s="2"/>
      <c r="E5" s="2"/>
    </row>
    <row r="6" spans="3:5" ht="14.25" thickBot="1">
      <c r="C6" s="46"/>
      <c r="D6" s="55">
        <v>0.05</v>
      </c>
      <c r="E6" s="56">
        <v>0.01</v>
      </c>
    </row>
    <row r="7" spans="3:5" ht="13.5">
      <c r="C7" s="103">
        <v>3</v>
      </c>
      <c r="D7" s="104">
        <v>1.153</v>
      </c>
      <c r="E7" s="105">
        <v>1.155</v>
      </c>
    </row>
    <row r="8" spans="3:5" ht="13.5">
      <c r="C8" s="57">
        <v>4</v>
      </c>
      <c r="D8" s="58">
        <v>1.462</v>
      </c>
      <c r="E8" s="59">
        <v>1.493</v>
      </c>
    </row>
    <row r="9" spans="3:5" ht="13.5">
      <c r="C9" s="57">
        <v>5</v>
      </c>
      <c r="D9" s="58">
        <v>1.671</v>
      </c>
      <c r="E9" s="59">
        <v>1.749</v>
      </c>
    </row>
    <row r="10" spans="3:5" ht="13.5">
      <c r="C10" s="57">
        <v>6</v>
      </c>
      <c r="D10" s="58">
        <v>1.822</v>
      </c>
      <c r="E10" s="59">
        <v>1.944</v>
      </c>
    </row>
    <row r="11" spans="3:5" ht="13.5">
      <c r="C11" s="57">
        <v>7</v>
      </c>
      <c r="D11" s="58">
        <v>1.938</v>
      </c>
      <c r="E11" s="59">
        <v>2.097</v>
      </c>
    </row>
    <row r="12" spans="3:5" ht="13.5">
      <c r="C12" s="57">
        <v>8</v>
      </c>
      <c r="D12" s="58">
        <v>2.032</v>
      </c>
      <c r="E12" s="59">
        <v>2.221</v>
      </c>
    </row>
    <row r="13" spans="3:5" ht="13.5">
      <c r="C13" s="57">
        <v>9</v>
      </c>
      <c r="D13" s="58">
        <v>2.11</v>
      </c>
      <c r="E13" s="59">
        <v>2.323</v>
      </c>
    </row>
    <row r="14" spans="3:5" ht="13.5">
      <c r="C14" s="57">
        <v>10</v>
      </c>
      <c r="D14" s="58">
        <v>2.176</v>
      </c>
      <c r="E14" s="59">
        <v>2.41</v>
      </c>
    </row>
    <row r="15" spans="3:5" ht="13.5">
      <c r="C15" s="57">
        <v>11</v>
      </c>
      <c r="D15" s="58">
        <v>2.234</v>
      </c>
      <c r="E15" s="59">
        <v>2.484</v>
      </c>
    </row>
    <row r="16" spans="3:5" ht="13.5">
      <c r="C16" s="57">
        <v>12</v>
      </c>
      <c r="D16" s="58">
        <v>2.285</v>
      </c>
      <c r="E16" s="59">
        <v>2.549</v>
      </c>
    </row>
    <row r="17" spans="3:5" ht="13.5">
      <c r="C17" s="57">
        <v>13</v>
      </c>
      <c r="D17" s="58">
        <v>2.331</v>
      </c>
      <c r="E17" s="59">
        <v>2.607</v>
      </c>
    </row>
    <row r="18" spans="3:5" ht="13.5">
      <c r="C18" s="57">
        <v>14</v>
      </c>
      <c r="D18" s="58">
        <v>2.372</v>
      </c>
      <c r="E18" s="59">
        <v>2.658</v>
      </c>
    </row>
    <row r="19" spans="3:5" ht="13.5">
      <c r="C19" s="57">
        <v>15</v>
      </c>
      <c r="D19" s="58">
        <v>2.409</v>
      </c>
      <c r="E19" s="59">
        <v>2.705</v>
      </c>
    </row>
    <row r="20" spans="3:5" ht="13.5">
      <c r="C20" s="57">
        <v>16</v>
      </c>
      <c r="D20" s="58">
        <v>2.443</v>
      </c>
      <c r="E20" s="59">
        <v>2.747</v>
      </c>
    </row>
    <row r="21" spans="3:5" ht="13.5">
      <c r="C21" s="57">
        <v>17</v>
      </c>
      <c r="D21" s="58">
        <v>2.475</v>
      </c>
      <c r="E21" s="59">
        <v>2.785</v>
      </c>
    </row>
    <row r="22" spans="3:5" ht="13.5">
      <c r="C22" s="57">
        <v>18</v>
      </c>
      <c r="D22" s="58">
        <v>2.504</v>
      </c>
      <c r="E22" s="59">
        <v>2.821</v>
      </c>
    </row>
    <row r="23" spans="3:5" ht="13.5">
      <c r="C23" s="57">
        <v>19</v>
      </c>
      <c r="D23" s="58">
        <v>2.531</v>
      </c>
      <c r="E23" s="59">
        <v>2.853</v>
      </c>
    </row>
    <row r="24" spans="3:5" ht="13.5">
      <c r="C24" s="57">
        <v>20</v>
      </c>
      <c r="D24" s="58">
        <v>2.557</v>
      </c>
      <c r="E24" s="59">
        <v>2.884</v>
      </c>
    </row>
    <row r="25" spans="3:5" ht="13.5">
      <c r="C25" s="57">
        <v>21</v>
      </c>
      <c r="D25" s="58">
        <v>2.58</v>
      </c>
      <c r="E25" s="59">
        <v>2.912</v>
      </c>
    </row>
    <row r="26" spans="3:5" ht="13.5">
      <c r="C26" s="57">
        <v>22</v>
      </c>
      <c r="D26" s="58">
        <v>2.603</v>
      </c>
      <c r="E26" s="59">
        <v>2.939</v>
      </c>
    </row>
    <row r="27" spans="3:5" ht="13.5">
      <c r="C27" s="57">
        <v>23</v>
      </c>
      <c r="D27" s="62">
        <v>2.624</v>
      </c>
      <c r="E27" s="59">
        <v>2.963</v>
      </c>
    </row>
    <row r="28" spans="3:5" ht="13.5">
      <c r="C28" s="57">
        <v>24</v>
      </c>
      <c r="D28" s="58">
        <v>2.644</v>
      </c>
      <c r="E28" s="59">
        <v>2.987</v>
      </c>
    </row>
    <row r="29" spans="3:5" ht="13.5">
      <c r="C29" s="57">
        <v>25</v>
      </c>
      <c r="D29" s="58">
        <v>2.663</v>
      </c>
      <c r="E29" s="59">
        <v>3.009</v>
      </c>
    </row>
    <row r="30" spans="3:5" ht="13.5">
      <c r="C30" s="57">
        <v>26</v>
      </c>
      <c r="D30" s="58">
        <v>2.681</v>
      </c>
      <c r="E30" s="59">
        <v>3.029</v>
      </c>
    </row>
    <row r="31" spans="3:5" ht="13.5">
      <c r="C31" s="57">
        <v>27</v>
      </c>
      <c r="D31" s="62">
        <v>2.698</v>
      </c>
      <c r="E31" s="59">
        <v>3.049</v>
      </c>
    </row>
    <row r="32" spans="3:5" ht="13.5">
      <c r="C32" s="57">
        <v>28</v>
      </c>
      <c r="D32" s="58">
        <v>2.714</v>
      </c>
      <c r="E32" s="59">
        <v>3.068</v>
      </c>
    </row>
    <row r="33" spans="3:5" ht="13.5">
      <c r="C33" s="57">
        <v>29</v>
      </c>
      <c r="D33" s="58">
        <v>2.73</v>
      </c>
      <c r="E33" s="59">
        <v>3.086</v>
      </c>
    </row>
    <row r="34" spans="3:5" ht="13.5">
      <c r="C34" s="57">
        <v>30</v>
      </c>
      <c r="D34" s="58">
        <v>2.745</v>
      </c>
      <c r="E34" s="59">
        <v>3.103</v>
      </c>
    </row>
    <row r="35" spans="3:5" ht="13.5">
      <c r="C35" s="57">
        <v>31</v>
      </c>
      <c r="D35" s="58">
        <v>2.759</v>
      </c>
      <c r="E35" s="59">
        <v>3.119</v>
      </c>
    </row>
    <row r="36" spans="3:5" ht="13.5">
      <c r="C36" s="57">
        <v>32</v>
      </c>
      <c r="D36" s="58">
        <v>2.773</v>
      </c>
      <c r="E36" s="59">
        <v>3.135</v>
      </c>
    </row>
    <row r="37" spans="3:5" ht="13.5">
      <c r="C37" s="57">
        <v>33</v>
      </c>
      <c r="D37" s="58">
        <v>2.786</v>
      </c>
      <c r="E37" s="59">
        <v>3.15</v>
      </c>
    </row>
    <row r="38" spans="3:5" ht="13.5">
      <c r="C38" s="57">
        <v>34</v>
      </c>
      <c r="D38" s="58">
        <v>2.799</v>
      </c>
      <c r="E38" s="59">
        <v>3.164</v>
      </c>
    </row>
    <row r="39" spans="3:5" ht="13.5">
      <c r="C39" s="57">
        <v>35</v>
      </c>
      <c r="D39" s="58">
        <v>2.811</v>
      </c>
      <c r="E39" s="59">
        <v>3.178</v>
      </c>
    </row>
    <row r="40" spans="3:5" ht="13.5">
      <c r="C40" s="57">
        <v>36</v>
      </c>
      <c r="D40" s="58">
        <v>2.823</v>
      </c>
      <c r="E40" s="59">
        <v>3.191</v>
      </c>
    </row>
    <row r="41" spans="3:5" ht="13.5">
      <c r="C41" s="57">
        <v>37</v>
      </c>
      <c r="D41" s="58">
        <v>2.834</v>
      </c>
      <c r="E41" s="59">
        <v>3.204</v>
      </c>
    </row>
    <row r="42" spans="3:5" ht="13.5">
      <c r="C42" s="57">
        <v>38</v>
      </c>
      <c r="D42" s="58">
        <v>2.845</v>
      </c>
      <c r="E42" s="59">
        <v>3.216</v>
      </c>
    </row>
    <row r="43" spans="3:5" ht="13.5">
      <c r="C43" s="57">
        <v>39</v>
      </c>
      <c r="D43" s="58">
        <v>2.856</v>
      </c>
      <c r="E43" s="59">
        <v>3.228</v>
      </c>
    </row>
    <row r="44" spans="3:5" ht="13.5">
      <c r="C44" s="57">
        <v>40</v>
      </c>
      <c r="D44" s="58">
        <v>2.867</v>
      </c>
      <c r="E44" s="59">
        <v>3.239</v>
      </c>
    </row>
    <row r="45" spans="3:5" ht="13.5">
      <c r="C45" s="57">
        <v>41</v>
      </c>
      <c r="D45" s="58">
        <v>2.877</v>
      </c>
      <c r="E45" s="59">
        <v>3.251</v>
      </c>
    </row>
    <row r="46" spans="3:5" ht="13.5">
      <c r="C46" s="57">
        <v>42</v>
      </c>
      <c r="D46" s="58">
        <v>2.886</v>
      </c>
      <c r="E46" s="59">
        <v>3.261</v>
      </c>
    </row>
    <row r="47" spans="3:5" ht="13.5">
      <c r="C47" s="57">
        <v>43</v>
      </c>
      <c r="D47" s="58">
        <v>2.896</v>
      </c>
      <c r="E47" s="59">
        <v>3.272</v>
      </c>
    </row>
    <row r="48" spans="3:5" ht="13.5">
      <c r="C48" s="57">
        <v>44</v>
      </c>
      <c r="D48" s="58">
        <v>2.905</v>
      </c>
      <c r="E48" s="59">
        <v>3.282</v>
      </c>
    </row>
    <row r="49" spans="3:5" ht="13.5">
      <c r="C49" s="57">
        <v>45</v>
      </c>
      <c r="D49" s="58">
        <v>2.914</v>
      </c>
      <c r="E49" s="59">
        <v>3.292</v>
      </c>
    </row>
    <row r="50" spans="3:5" ht="13.5">
      <c r="C50" s="57">
        <v>46</v>
      </c>
      <c r="D50" s="58">
        <v>2.923</v>
      </c>
      <c r="E50" s="59">
        <v>3.301</v>
      </c>
    </row>
    <row r="51" spans="3:5" ht="13.5">
      <c r="C51" s="57">
        <v>47</v>
      </c>
      <c r="D51" s="58">
        <v>2.931</v>
      </c>
      <c r="E51" s="59">
        <v>3.31</v>
      </c>
    </row>
    <row r="52" spans="3:5" ht="13.5">
      <c r="C52" s="57">
        <v>48</v>
      </c>
      <c r="D52" s="58">
        <v>2.94</v>
      </c>
      <c r="E52" s="59">
        <v>3.319</v>
      </c>
    </row>
    <row r="53" spans="3:5" ht="13.5">
      <c r="C53" s="57">
        <v>49</v>
      </c>
      <c r="D53" s="58">
        <v>2.948</v>
      </c>
      <c r="E53" s="59">
        <v>3.328</v>
      </c>
    </row>
    <row r="54" spans="3:5" ht="13.5">
      <c r="C54" s="57">
        <v>50</v>
      </c>
      <c r="D54" s="106">
        <v>2.956</v>
      </c>
      <c r="E54" s="59">
        <v>3.337</v>
      </c>
    </row>
    <row r="55" spans="3:5" ht="13.5">
      <c r="C55" s="57">
        <v>55</v>
      </c>
      <c r="D55" s="107">
        <v>2.99</v>
      </c>
      <c r="E55" s="59">
        <v>3.38</v>
      </c>
    </row>
    <row r="56" spans="3:5" ht="13.5">
      <c r="C56" s="57">
        <v>60</v>
      </c>
      <c r="D56" s="107">
        <v>3.03</v>
      </c>
      <c r="E56" s="59">
        <v>3.41</v>
      </c>
    </row>
    <row r="57" spans="3:5" ht="13.5">
      <c r="C57" s="57">
        <v>65</v>
      </c>
      <c r="D57" s="107">
        <v>3.05</v>
      </c>
      <c r="E57" s="59">
        <v>3.44</v>
      </c>
    </row>
    <row r="58" spans="3:5" ht="13.5">
      <c r="C58" s="57">
        <v>70</v>
      </c>
      <c r="D58" s="107">
        <v>3.08</v>
      </c>
      <c r="E58" s="59">
        <v>3.47</v>
      </c>
    </row>
    <row r="59" spans="3:5" ht="13.5">
      <c r="C59" s="57">
        <v>75</v>
      </c>
      <c r="D59" s="107">
        <v>3.11</v>
      </c>
      <c r="E59" s="59">
        <v>3.5</v>
      </c>
    </row>
    <row r="60" spans="3:5" ht="13.5">
      <c r="C60" s="57">
        <v>80</v>
      </c>
      <c r="D60" s="107">
        <v>3.13</v>
      </c>
      <c r="E60" s="59">
        <v>3.52</v>
      </c>
    </row>
    <row r="61" spans="3:5" ht="13.5">
      <c r="C61" s="57">
        <v>85</v>
      </c>
      <c r="D61" s="107">
        <v>3.15</v>
      </c>
      <c r="E61" s="59">
        <v>3.54</v>
      </c>
    </row>
    <row r="62" spans="3:5" ht="13.5">
      <c r="C62" s="57">
        <v>90</v>
      </c>
      <c r="D62" s="106">
        <v>3.17</v>
      </c>
      <c r="E62" s="59">
        <v>3.56</v>
      </c>
    </row>
    <row r="63" spans="3:5" ht="13.5">
      <c r="C63" s="57">
        <v>95</v>
      </c>
      <c r="D63" s="107">
        <v>3.19</v>
      </c>
      <c r="E63" s="59">
        <v>3.58</v>
      </c>
    </row>
    <row r="64" spans="3:5" ht="13.5">
      <c r="C64" s="57">
        <v>100</v>
      </c>
      <c r="D64" s="107">
        <v>3.21</v>
      </c>
      <c r="E64" s="59">
        <v>3.6</v>
      </c>
    </row>
    <row r="65" spans="3:5" ht="13.5">
      <c r="C65" s="57">
        <v>150</v>
      </c>
      <c r="D65" s="107">
        <v>3.34</v>
      </c>
      <c r="E65" s="59">
        <v>3.73</v>
      </c>
    </row>
    <row r="66" spans="3:5" ht="13.5">
      <c r="C66" s="57">
        <v>200</v>
      </c>
      <c r="D66" s="107">
        <v>3.43</v>
      </c>
      <c r="E66" s="59">
        <v>3.82</v>
      </c>
    </row>
    <row r="67" spans="3:5" ht="13.5">
      <c r="C67" s="57">
        <v>250</v>
      </c>
      <c r="D67" s="107">
        <v>3.49</v>
      </c>
      <c r="E67" s="59">
        <v>3.89</v>
      </c>
    </row>
    <row r="68" spans="3:5" ht="13.5">
      <c r="C68" s="57">
        <v>300</v>
      </c>
      <c r="D68" s="107">
        <v>3.55</v>
      </c>
      <c r="E68" s="59">
        <v>3.94</v>
      </c>
    </row>
    <row r="69" spans="3:5" ht="13.5">
      <c r="C69" s="57">
        <v>350</v>
      </c>
      <c r="D69" s="107">
        <v>3.59</v>
      </c>
      <c r="E69" s="59">
        <v>3.98</v>
      </c>
    </row>
    <row r="70" spans="3:5" ht="13.5">
      <c r="C70" s="57">
        <v>400</v>
      </c>
      <c r="D70" s="107">
        <v>3.63</v>
      </c>
      <c r="E70" s="59">
        <v>4.02</v>
      </c>
    </row>
    <row r="71" spans="3:5" ht="13.5">
      <c r="C71" s="57">
        <v>450</v>
      </c>
      <c r="D71" s="107">
        <v>3.66</v>
      </c>
      <c r="E71" s="59">
        <v>4.05</v>
      </c>
    </row>
    <row r="72" spans="3:5" ht="13.5">
      <c r="C72" s="57">
        <v>500</v>
      </c>
      <c r="D72" s="107">
        <v>3.69</v>
      </c>
      <c r="E72" s="59">
        <v>4.07</v>
      </c>
    </row>
    <row r="73" spans="3:5" ht="13.5">
      <c r="C73" s="57">
        <v>550</v>
      </c>
      <c r="D73" s="107">
        <v>3.72</v>
      </c>
      <c r="E73" s="59">
        <v>4.1</v>
      </c>
    </row>
    <row r="74" spans="3:5" ht="13.5">
      <c r="C74" s="57">
        <v>600</v>
      </c>
      <c r="D74" s="107">
        <v>3.74</v>
      </c>
      <c r="E74" s="59">
        <v>4.12</v>
      </c>
    </row>
    <row r="75" spans="3:5" ht="13.5">
      <c r="C75" s="57">
        <v>650</v>
      </c>
      <c r="D75" s="107">
        <v>3.76</v>
      </c>
      <c r="E75" s="59">
        <v>4.14</v>
      </c>
    </row>
    <row r="76" spans="3:5" ht="13.5">
      <c r="C76" s="57">
        <v>700</v>
      </c>
      <c r="D76" s="107">
        <v>3.78</v>
      </c>
      <c r="E76" s="59">
        <v>4.16</v>
      </c>
    </row>
    <row r="77" spans="3:5" ht="13.5">
      <c r="C77" s="57">
        <v>750</v>
      </c>
      <c r="D77" s="107">
        <v>3.8</v>
      </c>
      <c r="E77" s="59">
        <v>4.18</v>
      </c>
    </row>
    <row r="78" spans="3:5" ht="13.5">
      <c r="C78" s="57">
        <v>800</v>
      </c>
      <c r="D78" s="107">
        <v>3.81</v>
      </c>
      <c r="E78" s="59">
        <v>4.19</v>
      </c>
    </row>
    <row r="79" spans="3:5" ht="13.5">
      <c r="C79" s="57">
        <v>850</v>
      </c>
      <c r="D79" s="107">
        <v>3.83</v>
      </c>
      <c r="E79" s="59">
        <v>4.21</v>
      </c>
    </row>
    <row r="80" spans="3:5" ht="13.5">
      <c r="C80" s="57">
        <v>900</v>
      </c>
      <c r="D80" s="107">
        <v>3.84</v>
      </c>
      <c r="E80" s="59">
        <v>4.22</v>
      </c>
    </row>
    <row r="81" spans="3:5" ht="13.5">
      <c r="C81" s="57">
        <v>950</v>
      </c>
      <c r="D81" s="107">
        <v>3.86</v>
      </c>
      <c r="E81" s="59">
        <v>4.23</v>
      </c>
    </row>
    <row r="82" spans="3:5" ht="13.5">
      <c r="C82" s="57">
        <v>1000</v>
      </c>
      <c r="D82" s="107">
        <v>3.87</v>
      </c>
      <c r="E82" s="59">
        <v>4.25</v>
      </c>
    </row>
    <row r="83" spans="3:5" ht="13.5">
      <c r="C83" s="57">
        <v>1500</v>
      </c>
      <c r="D83" s="107">
        <v>3.97</v>
      </c>
      <c r="E83" s="59">
        <v>4.34</v>
      </c>
    </row>
    <row r="84" spans="3:5" ht="13.5">
      <c r="C84" s="57">
        <v>2000</v>
      </c>
      <c r="D84" s="107">
        <v>4.04</v>
      </c>
      <c r="E84" s="59">
        <v>4.41</v>
      </c>
    </row>
    <row r="85" spans="3:5" ht="13.5">
      <c r="C85" s="57">
        <v>2500</v>
      </c>
      <c r="D85" s="107">
        <v>4.1</v>
      </c>
      <c r="E85" s="59">
        <v>4.46</v>
      </c>
    </row>
    <row r="86" spans="3:5" ht="13.5">
      <c r="C86" s="57">
        <v>3000</v>
      </c>
      <c r="D86" s="107">
        <v>4.14</v>
      </c>
      <c r="E86" s="59">
        <v>4.5</v>
      </c>
    </row>
    <row r="87" spans="3:5" ht="13.5">
      <c r="C87" s="57">
        <v>3500</v>
      </c>
      <c r="D87" s="107">
        <v>4.17</v>
      </c>
      <c r="E87" s="59">
        <v>4.53</v>
      </c>
    </row>
    <row r="88" spans="3:5" ht="13.5">
      <c r="C88" s="57">
        <v>4000</v>
      </c>
      <c r="D88" s="107">
        <v>4.2</v>
      </c>
      <c r="E88" s="59">
        <v>4.56</v>
      </c>
    </row>
    <row r="89" spans="3:5" ht="13.5">
      <c r="C89" s="57">
        <v>4500</v>
      </c>
      <c r="D89" s="107">
        <v>4.23</v>
      </c>
      <c r="E89" s="59">
        <v>4.58</v>
      </c>
    </row>
    <row r="90" spans="3:5" ht="13.5">
      <c r="C90" s="57">
        <v>5000</v>
      </c>
      <c r="D90" s="107">
        <v>4.26</v>
      </c>
      <c r="E90" s="59">
        <v>4.61</v>
      </c>
    </row>
    <row r="91" spans="3:5" ht="13.5">
      <c r="C91" s="57">
        <v>5500</v>
      </c>
      <c r="D91" s="107">
        <v>4.28</v>
      </c>
      <c r="E91" s="59">
        <v>4.63</v>
      </c>
    </row>
    <row r="92" spans="3:5" ht="13.5">
      <c r="C92" s="57">
        <v>6000</v>
      </c>
      <c r="D92" s="107">
        <v>4.3</v>
      </c>
      <c r="E92" s="59">
        <v>4.64</v>
      </c>
    </row>
    <row r="93" spans="3:5" ht="13.5">
      <c r="C93" s="57">
        <v>6500</v>
      </c>
      <c r="D93" s="107">
        <v>4.31</v>
      </c>
      <c r="E93" s="59">
        <v>4.66</v>
      </c>
    </row>
    <row r="94" spans="3:5" ht="13.5">
      <c r="C94" s="57">
        <v>7000</v>
      </c>
      <c r="D94" s="107">
        <v>4.33</v>
      </c>
      <c r="E94" s="59">
        <v>4.68</v>
      </c>
    </row>
    <row r="95" spans="3:5" ht="13.5">
      <c r="C95" s="57">
        <v>7500</v>
      </c>
      <c r="D95" s="107">
        <v>4.35</v>
      </c>
      <c r="E95" s="59">
        <v>4.69</v>
      </c>
    </row>
    <row r="96" spans="3:5" ht="13.5">
      <c r="C96" s="57">
        <v>8000</v>
      </c>
      <c r="D96" s="107">
        <v>4.36</v>
      </c>
      <c r="E96" s="59">
        <v>4.7</v>
      </c>
    </row>
    <row r="97" spans="3:5" ht="13.5">
      <c r="C97" s="57">
        <v>8500</v>
      </c>
      <c r="D97" s="107">
        <v>4.37</v>
      </c>
      <c r="E97" s="59">
        <v>4.72</v>
      </c>
    </row>
    <row r="98" spans="3:5" ht="13.5">
      <c r="C98" s="57">
        <v>9000</v>
      </c>
      <c r="D98" s="107">
        <v>4.39</v>
      </c>
      <c r="E98" s="59">
        <v>4.73</v>
      </c>
    </row>
    <row r="99" spans="3:5" ht="13.5">
      <c r="C99" s="57">
        <v>9500</v>
      </c>
      <c r="D99" s="107">
        <v>4.4</v>
      </c>
      <c r="E99" s="59">
        <v>4.74</v>
      </c>
    </row>
    <row r="100" spans="3:5" ht="14.25" thickBot="1">
      <c r="C100" s="60">
        <v>10000</v>
      </c>
      <c r="D100" s="108">
        <v>4.41</v>
      </c>
      <c r="E100" s="61">
        <v>4.75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</dc:creator>
  <cp:keywords/>
  <dc:description/>
  <cp:lastModifiedBy>関東化学株式会社</cp:lastModifiedBy>
  <cp:lastPrinted>2008-03-26T09:00:13Z</cp:lastPrinted>
  <dcterms:created xsi:type="dcterms:W3CDTF">2006-05-04T09:56:58Z</dcterms:created>
  <dcterms:modified xsi:type="dcterms:W3CDTF">2008-04-08T05:12:48Z</dcterms:modified>
  <cp:category/>
  <cp:version/>
  <cp:contentType/>
  <cp:contentStatus/>
</cp:coreProperties>
</file>